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<sst xmlns="http://schemas.openxmlformats.org/spreadsheetml/2006/main" count="254" uniqueCount="104">
  <si>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</si>
  <si>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</si>
  <si>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</si>
  <si>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</si>
  <si>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</si>
  <si>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</si>
  <si>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</si>
  <si>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</si>
  <si>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</si>
  <si>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</si>
  <si>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</si>
  <si>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</si>
  <si>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</si>
  <si>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</si>
  <si>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</si>
  <si>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</si>
  <si>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</si>
  <si>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</si>
  <si>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</si>
  <si>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</si>
  <si>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</si>
  <si>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</si>
  <si>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</si>
  <si>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</si>
  <si>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</si>
  <si>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</si>
  <si>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</si>
  <si>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</si>
  <si>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</si>
  <si>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</si>
  <si>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</si>
  <si>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</si>
  <si>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</si>
  <si>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</si>
  <si>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</si>
  <si>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</si>
  <si>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</si>
  <si>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</si>
  <si>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</si>
  <si>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</si>
  <si>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</si>
  <si>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</si>
  <si>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</si>
  <si>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</si>
  <si>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</si>
  <si>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</si>
  <si>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</si>
  <si>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</si>
  <si>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</si>
  <si>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</si>
  <si>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</si>
  <si>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</si>
  <si>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</si>
  <si>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</si>
  <si>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</si>
  <si>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</si>
  <si>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</si>
  <si>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</si>
  <si>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</si>
  <si>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</si>
  <si>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</si>
  <si>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</si>
  <si>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</si>
  <si>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</si>
  <si>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</si>
  <si>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</si>
  <si>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</si>
  <si>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</si>
  <si>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</si>
  <si>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</si>
  <si>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</si>
  <si>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</si>
  <si>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</si>
  <si>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</si>
  <si>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</si>
  <si>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</si>
  <si>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</si>
  <si>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</si>
  <si>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</si>
  <si>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</si>
  <si>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</si>
  <si>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</si>
  <si>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</si>
  <si>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</si>
  <si>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</si>
  <si>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</si>
  <si>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</si>
  <si>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</si>
  <si>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</si>
  <si>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</si>
  <si>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</si>
  <si>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</si>
  <si>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</si>
  <si>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</si>
  <si>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</si>
  <si>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</si>
  <si>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</si>
  <si>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</si>
  <si>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</si>
  <si>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план на січень-червень 2017р.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</si>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</sst>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3.65"/>
      <color indexed="8"/>
      <name val="Times New Roman"/>
      <family val="1"/>
    </font>
    <font>
      <sz val="3.45"/>
      <color indexed="8"/>
      <name val="Times New Roman"/>
      <family val="1"/>
    </font>
    <font>
      <sz val="4.75"/>
      <color indexed="8"/>
      <name val="Times New Roman"/>
      <family val="1"/>
    </font>
    <font>
      <sz val="9.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6.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 val="autoZero"/>
        <c:auto val="0"/>
        <c:lblOffset val="100"/>
        <c:tickLblSkip val="1"/>
        <c:noMultiLvlLbl val="0"/>
      </c:catAx>
      <c:valAx>
        <c:axId val="1782729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24356"/>
        <c:crosses val="autoZero"/>
        <c:auto val="0"/>
        <c:lblOffset val="100"/>
        <c:tickLblSkip val="1"/>
        <c:noMultiLvlLbl val="0"/>
      </c:catAx>
      <c:valAx>
        <c:axId val="347243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209422"/>
        <c:crosses val="autoZero"/>
        <c:auto val="0"/>
        <c:lblOffset val="100"/>
        <c:tickLblSkip val="1"/>
        <c:noMultiLvlLbl val="0"/>
      </c:catAx>
      <c:valAx>
        <c:axId val="6120942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 val="autoZero"/>
        <c:auto val="0"/>
        <c:lblOffset val="100"/>
        <c:tickLblSkip val="1"/>
        <c:noMultiLvlLbl val="0"/>
      </c:catAx>
      <c:valAx>
        <c:axId val="5901612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76386"/>
        <c:crosses val="autoZero"/>
        <c:auto val="0"/>
        <c:lblOffset val="100"/>
        <c:tickLblSkip val="1"/>
        <c:noMultiLvlLbl val="0"/>
      </c:catAx>
      <c:valAx>
        <c:axId val="1557638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auto val="0"/>
        <c:lblOffset val="100"/>
        <c:tickLblSkip val="1"/>
        <c:noMultiLvlLbl val="0"/>
      </c:catAx>
      <c:valAx>
        <c:axId val="5372772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6974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червень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3787469"/>
        <c:axId val="56978358"/>
      </c:bar3D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  <c:max val="3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787469"/>
        <c:crossesAt val="1"/>
        <c:crossBetween val="between"/>
        <c:dispUnits/>
        <c:majorUnit val="20000"/>
        <c:minorUnit val="6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червень2017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3043175"/>
        <c:axId val="51844256"/>
      </c:bar3D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638 799,3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643 548,7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січень-червень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+ 1 788,5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червень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109 292,0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+ 4 749,4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2">
        <row r="97">
          <cell r="D97">
            <v>102.57358</v>
          </cell>
        </row>
      </sheetData>
      <sheetData sheetId="3">
        <row r="97">
          <cell r="D97">
            <v>1399.2856000000002</v>
          </cell>
        </row>
      </sheetData>
      <sheetData sheetId="4">
        <row r="94">
          <cell r="D94">
            <v>7713.34596</v>
          </cell>
        </row>
      </sheetData>
      <sheetData sheetId="5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60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75</v>
      </c>
      <c r="Q1" s="136"/>
      <c r="R1" s="136"/>
      <c r="S1" s="136"/>
      <c r="T1" s="136"/>
      <c r="U1" s="137"/>
    </row>
    <row r="2" spans="1:21" ht="15" thickBot="1">
      <c r="A2" s="138" t="s">
        <v>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66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4" t="s">
        <v>47</v>
      </c>
      <c r="T3" s="145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6">
        <v>0</v>
      </c>
      <c r="T4" s="147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28">
        <v>0</v>
      </c>
      <c r="T5" s="129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0">
        <v>0</v>
      </c>
      <c r="T7" s="131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28">
        <v>0</v>
      </c>
      <c r="T14" s="129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28">
        <v>1</v>
      </c>
      <c r="T15" s="129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28">
        <v>0</v>
      </c>
      <c r="T17" s="129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28">
        <v>0</v>
      </c>
      <c r="T18" s="129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28">
        <v>0</v>
      </c>
      <c r="T19" s="129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28">
        <v>0</v>
      </c>
      <c r="T21" s="129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7">
        <f>SUM(S4:S22)</f>
        <v>1</v>
      </c>
      <c r="T23" s="118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19" t="s">
        <v>33</v>
      </c>
      <c r="Q26" s="119"/>
      <c r="R26" s="119"/>
      <c r="S26" s="119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0" t="s">
        <v>29</v>
      </c>
      <c r="Q27" s="120"/>
      <c r="R27" s="120"/>
      <c r="S27" s="120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1">
        <v>42767</v>
      </c>
      <c r="Q28" s="124">
        <f>'[2]січень 17'!$D$94</f>
        <v>9505.30341</v>
      </c>
      <c r="R28" s="124"/>
      <c r="S28" s="124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2"/>
      <c r="Q29" s="124"/>
      <c r="R29" s="124"/>
      <c r="S29" s="124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5" t="s">
        <v>45</v>
      </c>
      <c r="R31" s="126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40</v>
      </c>
      <c r="R32" s="127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19" t="s">
        <v>30</v>
      </c>
      <c r="Q36" s="119"/>
      <c r="R36" s="119"/>
      <c r="S36" s="119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6" t="s">
        <v>31</v>
      </c>
      <c r="Q37" s="116"/>
      <c r="R37" s="116"/>
      <c r="S37" s="116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1">
        <v>42767</v>
      </c>
      <c r="Q38" s="123">
        <f>104633628.96/1000</f>
        <v>104633.62895999999</v>
      </c>
      <c r="R38" s="123"/>
      <c r="S38" s="123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2"/>
      <c r="Q39" s="123"/>
      <c r="R39" s="123"/>
      <c r="S39" s="123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2" t="s">
        <v>70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"/>
      <c r="P1" s="135" t="s">
        <v>74</v>
      </c>
      <c r="Q1" s="136"/>
      <c r="R1" s="136"/>
      <c r="S1" s="136"/>
      <c r="T1" s="136"/>
      <c r="U1" s="137"/>
    </row>
    <row r="2" spans="1:21" ht="15" thickBot="1">
      <c r="A2" s="138" t="s">
        <v>72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1"/>
      <c r="P2" s="141" t="s">
        <v>73</v>
      </c>
      <c r="Q2" s="142"/>
      <c r="R2" s="142"/>
      <c r="S2" s="142"/>
      <c r="T2" s="142"/>
      <c r="U2" s="143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6">
        <v>0</v>
      </c>
      <c r="T4" s="147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28">
        <v>0</v>
      </c>
      <c r="T5" s="129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0">
        <v>0</v>
      </c>
      <c r="T6" s="131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0">
        <v>1</v>
      </c>
      <c r="T7" s="131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28">
        <v>0</v>
      </c>
      <c r="T8" s="129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28">
        <v>0</v>
      </c>
      <c r="T9" s="129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28">
        <v>0</v>
      </c>
      <c r="T10" s="129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28">
        <v>0</v>
      </c>
      <c r="T11" s="129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28">
        <v>0</v>
      </c>
      <c r="T12" s="129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28">
        <v>0</v>
      </c>
      <c r="T13" s="129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28">
        <v>0</v>
      </c>
      <c r="T14" s="129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28">
        <v>0</v>
      </c>
      <c r="T15" s="129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28">
        <v>0</v>
      </c>
      <c r="T16" s="129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28">
        <v>0</v>
      </c>
      <c r="T17" s="129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28">
        <v>0</v>
      </c>
      <c r="T18" s="129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28">
        <v>0</v>
      </c>
      <c r="T19" s="129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28">
        <v>0</v>
      </c>
      <c r="T20" s="129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28">
        <v>0</v>
      </c>
      <c r="T21" s="129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28">
        <v>0</v>
      </c>
      <c r="T22" s="129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48">
        <v>0</v>
      </c>
      <c r="T23" s="14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7">
        <f>SUM(S4:S23)</f>
        <v>1</v>
      </c>
      <c r="T24" s="118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19" t="s">
        <v>33</v>
      </c>
      <c r="Q27" s="119"/>
      <c r="R27" s="119"/>
      <c r="S27" s="11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0" t="s">
        <v>29</v>
      </c>
      <c r="Q28" s="120"/>
      <c r="R28" s="120"/>
      <c r="S28" s="120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1">
        <v>42795</v>
      </c>
      <c r="Q29" s="124">
        <f>'[2]лютий'!$D$94</f>
        <v>7713.34596</v>
      </c>
      <c r="R29" s="124"/>
      <c r="S29" s="124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2"/>
      <c r="Q30" s="124"/>
      <c r="R30" s="124"/>
      <c r="S30" s="124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5" t="s">
        <v>45</v>
      </c>
      <c r="R32" s="126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7" t="s">
        <v>40</v>
      </c>
      <c r="R33" s="127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9" t="s">
        <v>30</v>
      </c>
      <c r="Q37" s="119"/>
      <c r="R37" s="119"/>
      <c r="S37" s="119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6" t="s">
        <v>31</v>
      </c>
      <c r="Q38" s="116"/>
      <c r="R38" s="116"/>
      <c r="S38" s="116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1">
        <v>42795</v>
      </c>
      <c r="Q39" s="123">
        <v>115182.07822999997</v>
      </c>
      <c r="R39" s="123"/>
      <c r="S39" s="123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2"/>
      <c r="Q40" s="123"/>
      <c r="R40" s="123"/>
      <c r="S40" s="123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78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6">
        <v>0</v>
      </c>
      <c r="V4" s="147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0">
        <v>1</v>
      </c>
      <c r="V7" s="131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28">
        <v>0</v>
      </c>
      <c r="V8" s="129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28">
        <v>0</v>
      </c>
      <c r="V9" s="129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28">
        <v>0</v>
      </c>
      <c r="V11" s="129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28">
        <v>0</v>
      </c>
      <c r="V12" s="129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28">
        <v>0</v>
      </c>
      <c r="V17" s="129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28">
        <v>0</v>
      </c>
      <c r="V20" s="129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28">
        <v>0</v>
      </c>
      <c r="V21" s="129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28">
        <v>0</v>
      </c>
      <c r="V22" s="129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28">
        <v>0</v>
      </c>
      <c r="V23" s="129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28">
        <v>0</v>
      </c>
      <c r="V24" s="129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48">
        <v>0</v>
      </c>
      <c r="V25" s="14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7">
        <f>SUM(U4:U25)</f>
        <v>1</v>
      </c>
      <c r="V26" s="118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9" t="s">
        <v>33</v>
      </c>
      <c r="S29" s="119"/>
      <c r="T29" s="119"/>
      <c r="U29" s="11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0" t="s">
        <v>29</v>
      </c>
      <c r="S30" s="120"/>
      <c r="T30" s="120"/>
      <c r="U30" s="120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1">
        <v>42826</v>
      </c>
      <c r="S31" s="124">
        <f>'[2]березень'!$D$97</f>
        <v>1399.2856000000002</v>
      </c>
      <c r="T31" s="124"/>
      <c r="U31" s="124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2"/>
      <c r="S32" s="124"/>
      <c r="T32" s="124"/>
      <c r="U32" s="124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5" t="s">
        <v>45</v>
      </c>
      <c r="T34" s="126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7" t="s">
        <v>40</v>
      </c>
      <c r="T35" s="127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9" t="s">
        <v>30</v>
      </c>
      <c r="S39" s="119"/>
      <c r="T39" s="119"/>
      <c r="U39" s="119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31</v>
      </c>
      <c r="S40" s="116"/>
      <c r="T40" s="116"/>
      <c r="U40" s="116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1">
        <v>42826</v>
      </c>
      <c r="S41" s="123">
        <v>114548.88999999997</v>
      </c>
      <c r="T41" s="123"/>
      <c r="U41" s="123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2"/>
      <c r="S42" s="123"/>
      <c r="T42" s="123"/>
      <c r="U42" s="123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87</v>
      </c>
      <c r="S1" s="136"/>
      <c r="T1" s="136"/>
      <c r="U1" s="136"/>
      <c r="V1" s="136"/>
      <c r="W1" s="137"/>
    </row>
    <row r="2" spans="1:23" ht="15" thickBot="1">
      <c r="A2" s="138" t="s">
        <v>88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6">
        <v>0</v>
      </c>
      <c r="V4" s="147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28">
        <v>1</v>
      </c>
      <c r="V5" s="129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0">
        <v>0</v>
      </c>
      <c r="V6" s="131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0">
        <v>0</v>
      </c>
      <c r="V7" s="131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28">
        <v>0</v>
      </c>
      <c r="V9" s="129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28">
        <v>0</v>
      </c>
      <c r="V10" s="129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28">
        <v>0</v>
      </c>
      <c r="V11" s="129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28">
        <v>0</v>
      </c>
      <c r="V12" s="129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28">
        <v>0</v>
      </c>
      <c r="V14" s="129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28">
        <v>0</v>
      </c>
      <c r="V17" s="129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28">
        <v>0</v>
      </c>
      <c r="V20" s="129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28">
        <v>1</v>
      </c>
      <c r="V22" s="129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7">
        <f>SUM(U4:U22)</f>
        <v>2</v>
      </c>
      <c r="V23" s="118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19" t="s">
        <v>33</v>
      </c>
      <c r="S26" s="119"/>
      <c r="T26" s="119"/>
      <c r="U26" s="119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0" t="s">
        <v>29</v>
      </c>
      <c r="S27" s="120"/>
      <c r="T27" s="120"/>
      <c r="U27" s="120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>
        <v>42856</v>
      </c>
      <c r="S28" s="124">
        <f>'[2]квітень'!$D$97</f>
        <v>102.57358</v>
      </c>
      <c r="T28" s="124"/>
      <c r="U28" s="124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/>
      <c r="S29" s="124"/>
      <c r="T29" s="124"/>
      <c r="U29" s="124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5" t="s">
        <v>45</v>
      </c>
      <c r="T31" s="126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40</v>
      </c>
      <c r="T32" s="127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9" t="s">
        <v>30</v>
      </c>
      <c r="S36" s="119"/>
      <c r="T36" s="119"/>
      <c r="U36" s="119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31</v>
      </c>
      <c r="S37" s="116"/>
      <c r="T37" s="116"/>
      <c r="U37" s="116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>
        <v>42856</v>
      </c>
      <c r="S38" s="123">
        <v>94413.13370999995</v>
      </c>
      <c r="T38" s="123"/>
      <c r="U38" s="123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2"/>
      <c r="S39" s="123"/>
      <c r="T39" s="123"/>
      <c r="U39" s="123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92</v>
      </c>
      <c r="S1" s="136"/>
      <c r="T1" s="136"/>
      <c r="U1" s="136"/>
      <c r="V1" s="136"/>
      <c r="W1" s="137"/>
    </row>
    <row r="2" spans="1:23" ht="15" thickBot="1">
      <c r="A2" s="138" t="s">
        <v>94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95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6">
        <v>0</v>
      </c>
      <c r="V4" s="147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28">
        <v>0</v>
      </c>
      <c r="V5" s="129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0">
        <v>0</v>
      </c>
      <c r="V6" s="131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0">
        <v>1</v>
      </c>
      <c r="V7" s="131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28">
        <v>0</v>
      </c>
      <c r="V8" s="129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28">
        <v>0</v>
      </c>
      <c r="V9" s="129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28">
        <v>0</v>
      </c>
      <c r="V10" s="129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28">
        <v>0</v>
      </c>
      <c r="V11" s="129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28">
        <v>0</v>
      </c>
      <c r="V12" s="129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28">
        <v>0</v>
      </c>
      <c r="V13" s="129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28">
        <v>0</v>
      </c>
      <c r="V14" s="129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28">
        <v>0</v>
      </c>
      <c r="V15" s="129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28">
        <v>0</v>
      </c>
      <c r="V17" s="129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28">
        <v>0</v>
      </c>
      <c r="V20" s="129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28">
        <v>0</v>
      </c>
      <c r="V22" s="129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28">
        <v>0</v>
      </c>
      <c r="V23" s="129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7">
        <f>SUM(U4:U23)</f>
        <v>1</v>
      </c>
      <c r="V24" s="118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42887</v>
      </c>
      <c r="S29" s="124">
        <v>1135.71022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42887</v>
      </c>
      <c r="S39" s="123">
        <v>59637.061719999954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H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98</v>
      </c>
      <c r="S1" s="136"/>
      <c r="T1" s="136"/>
      <c r="U1" s="136"/>
      <c r="V1" s="136"/>
      <c r="W1" s="137"/>
    </row>
    <row r="2" spans="1:23" ht="15" thickBot="1">
      <c r="A2" s="138" t="s">
        <v>100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101</v>
      </c>
      <c r="S2" s="142"/>
      <c r="T2" s="142"/>
      <c r="U2" s="142"/>
      <c r="V2" s="142"/>
      <c r="W2" s="143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4" t="s">
        <v>47</v>
      </c>
      <c r="V3" s="145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6">
        <v>0</v>
      </c>
      <c r="V4" s="147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28">
        <v>0</v>
      </c>
      <c r="V5" s="129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0">
        <v>1</v>
      </c>
      <c r="V6" s="131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0">
        <v>0</v>
      </c>
      <c r="V7" s="131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28">
        <v>0</v>
      </c>
      <c r="V8" s="129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28">
        <v>0</v>
      </c>
      <c r="V9" s="129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28">
        <v>0</v>
      </c>
      <c r="V10" s="129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28">
        <v>0</v>
      </c>
      <c r="V11" s="129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28">
        <v>0</v>
      </c>
      <c r="V12" s="129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28">
        <v>0</v>
      </c>
      <c r="V13" s="129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28">
        <v>0</v>
      </c>
      <c r="V14" s="129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28">
        <v>0</v>
      </c>
      <c r="V15" s="129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28">
        <v>0</v>
      </c>
      <c r="V16" s="129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28">
        <v>0</v>
      </c>
      <c r="V17" s="129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28">
        <v>0</v>
      </c>
      <c r="V18" s="129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28">
        <v>0</v>
      </c>
      <c r="V19" s="129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28">
        <v>0</v>
      </c>
      <c r="V20" s="129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28">
        <v>0</v>
      </c>
      <c r="V21" s="129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28">
        <v>0</v>
      </c>
      <c r="V22" s="129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28">
        <v>0</v>
      </c>
      <c r="V23" s="129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7">
        <f>SUM(U4:U23)</f>
        <v>1</v>
      </c>
      <c r="V24" s="118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9" t="s">
        <v>33</v>
      </c>
      <c r="S27" s="119"/>
      <c r="T27" s="119"/>
      <c r="U27" s="11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0" t="s">
        <v>29</v>
      </c>
      <c r="S28" s="120"/>
      <c r="T28" s="120"/>
      <c r="U28" s="120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>
        <v>42917</v>
      </c>
      <c r="S29" s="124">
        <v>225.52589</v>
      </c>
      <c r="T29" s="124"/>
      <c r="U29" s="124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/>
      <c r="S30" s="124"/>
      <c r="T30" s="124"/>
      <c r="U30" s="124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5" t="s">
        <v>45</v>
      </c>
      <c r="T32" s="126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40</v>
      </c>
      <c r="T33" s="127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9" t="s">
        <v>30</v>
      </c>
      <c r="S37" s="119"/>
      <c r="T37" s="119"/>
      <c r="U37" s="119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31</v>
      </c>
      <c r="S38" s="116"/>
      <c r="T38" s="116"/>
      <c r="U38" s="116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>
        <v>42917</v>
      </c>
      <c r="S39" s="123">
        <v>31922.249009999945</v>
      </c>
      <c r="T39" s="123"/>
      <c r="U39" s="123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2"/>
      <c r="S40" s="123"/>
      <c r="T40" s="123"/>
      <c r="U40" s="123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0" t="s">
        <v>102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1"/>
      <c r="M26" s="171"/>
      <c r="N26" s="171"/>
    </row>
    <row r="27" spans="1:16" ht="54" customHeight="1">
      <c r="A27" s="165" t="s">
        <v>32</v>
      </c>
      <c r="B27" s="161" t="s">
        <v>43</v>
      </c>
      <c r="C27" s="161"/>
      <c r="D27" s="155" t="s">
        <v>49</v>
      </c>
      <c r="E27" s="167"/>
      <c r="F27" s="168" t="s">
        <v>44</v>
      </c>
      <c r="G27" s="154"/>
      <c r="H27" s="169" t="s">
        <v>52</v>
      </c>
      <c r="I27" s="155"/>
      <c r="J27" s="162"/>
      <c r="K27" s="163"/>
      <c r="L27" s="158" t="s">
        <v>36</v>
      </c>
      <c r="M27" s="159"/>
      <c r="N27" s="160"/>
      <c r="O27" s="152" t="s">
        <v>103</v>
      </c>
      <c r="P27" s="153"/>
    </row>
    <row r="28" spans="1:16" ht="30.75" customHeight="1">
      <c r="A28" s="166"/>
      <c r="B28" s="48" t="s">
        <v>99</v>
      </c>
      <c r="C28" s="22" t="s">
        <v>23</v>
      </c>
      <c r="D28" s="48" t="str">
        <f>B28</f>
        <v>план на січень-червень 2017р.</v>
      </c>
      <c r="E28" s="22" t="str">
        <f>C28</f>
        <v>факт</v>
      </c>
      <c r="F28" s="47" t="str">
        <f>B28</f>
        <v>план на січень-червень 2017р.</v>
      </c>
      <c r="G28" s="62" t="str">
        <f>C28</f>
        <v>факт</v>
      </c>
      <c r="H28" s="48" t="str">
        <f>B28</f>
        <v>план на січень-червень 2017р.</v>
      </c>
      <c r="I28" s="22" t="str">
        <f>C28</f>
        <v>факт</v>
      </c>
      <c r="J28" s="47"/>
      <c r="K28" s="62"/>
      <c r="L28" s="45" t="str">
        <f>D28</f>
        <v>план на січень-червень 2017р.</v>
      </c>
      <c r="M28" s="22" t="str">
        <f>C28</f>
        <v>факт</v>
      </c>
      <c r="N28" s="46" t="s">
        <v>24</v>
      </c>
      <c r="O28" s="154"/>
      <c r="P28" s="155"/>
    </row>
    <row r="29" spans="1:16" ht="23.25" customHeight="1" thickBot="1">
      <c r="A29" s="44">
        <f>червень!S39</f>
        <v>31922.249009999945</v>
      </c>
      <c r="B29" s="49">
        <v>15630</v>
      </c>
      <c r="C29" s="49">
        <v>1617.15</v>
      </c>
      <c r="D29" s="49">
        <v>9000</v>
      </c>
      <c r="E29" s="49">
        <v>3.72</v>
      </c>
      <c r="F29" s="49">
        <v>16200</v>
      </c>
      <c r="G29" s="49">
        <v>6568.22</v>
      </c>
      <c r="H29" s="49">
        <v>6</v>
      </c>
      <c r="I29" s="49">
        <v>7</v>
      </c>
      <c r="J29" s="49"/>
      <c r="K29" s="49"/>
      <c r="L29" s="63">
        <f>H29+F29+D29+J29+B29</f>
        <v>40836</v>
      </c>
      <c r="M29" s="50">
        <f>C29+E29+G29+I29</f>
        <v>8196.09</v>
      </c>
      <c r="N29" s="51">
        <f>M29-L29</f>
        <v>-32639.91</v>
      </c>
      <c r="O29" s="156">
        <f>червень!S29</f>
        <v>225.52589</v>
      </c>
      <c r="P29" s="15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1"/>
      <c r="P30" s="16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349240</v>
      </c>
      <c r="C48" s="32">
        <v>351542.38</v>
      </c>
      <c r="F48" s="1" t="s">
        <v>22</v>
      </c>
      <c r="G48" s="6"/>
      <c r="H48" s="16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88150</v>
      </c>
      <c r="C49" s="32">
        <v>88397.37</v>
      </c>
      <c r="G49" s="6"/>
      <c r="H49" s="16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100905.7</v>
      </c>
      <c r="C50" s="32">
        <v>104362.34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10389.1</v>
      </c>
      <c r="C51" s="32">
        <v>11085.53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59600</v>
      </c>
      <c r="C52" s="32">
        <v>53960.11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3645</v>
      </c>
      <c r="C53" s="32">
        <v>3267.35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13700</v>
      </c>
      <c r="C54" s="32">
        <v>13353.64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13169.499999999927</v>
      </c>
      <c r="C55" s="12">
        <v>17579.98999999997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638799.2999999999</v>
      </c>
      <c r="C56" s="9">
        <v>643548.71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15630</v>
      </c>
      <c r="C58" s="9">
        <f>C29</f>
        <v>1617.15</v>
      </c>
    </row>
    <row r="59" spans="1:3" ht="25.5">
      <c r="A59" s="83" t="s">
        <v>54</v>
      </c>
      <c r="B59" s="9">
        <f>D29</f>
        <v>9000</v>
      </c>
      <c r="C59" s="9">
        <f>E29</f>
        <v>3.72</v>
      </c>
    </row>
    <row r="60" spans="1:3" ht="12.75">
      <c r="A60" s="83" t="s">
        <v>55</v>
      </c>
      <c r="B60" s="9">
        <f>F29</f>
        <v>16200</v>
      </c>
      <c r="C60" s="9">
        <f>G29</f>
        <v>6568.22</v>
      </c>
    </row>
    <row r="61" spans="1:3" ht="25.5">
      <c r="A61" s="83" t="s">
        <v>56</v>
      </c>
      <c r="B61" s="9">
        <f>H29</f>
        <v>6</v>
      </c>
      <c r="C61" s="9">
        <f>I29</f>
        <v>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2017-06-23T07:40:28Z</cp:lastPrinted>
  <dcterms:created xsi:type="dcterms:W3CDTF">2006-11-30T08:16:02Z</dcterms:created>
  <dcterms:modified xsi:type="dcterms:W3CDTF">2017-07-03T12:45:43Z</dcterms:modified>
  <cp:category/>
  <cp:version/>
  <cp:contentType/>
  <cp:contentStatus/>
</cp:coreProperties>
</file>